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Q:\26_施設課\04_インフラ関係\電気\202406契約更新\02_公告\"/>
    </mc:Choice>
  </mc:AlternateContent>
  <xr:revisionPtr revIDLastSave="0" documentId="13_ncr:1_{FF80AB2F-207F-431A-9733-E618484076C2}" xr6:coauthVersionLast="36" xr6:coauthVersionMax="36" xr10:uidLastSave="{00000000-0000-0000-0000-000000000000}"/>
  <bookViews>
    <workbookView xWindow="0" yWindow="0" windowWidth="3288" windowHeight="1248" xr2:uid="{00000000-000D-0000-FFFF-FFFF00000000}"/>
  </bookViews>
  <sheets>
    <sheet name="積算内訳書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3" l="1"/>
  <c r="I27" i="3"/>
  <c r="H27" i="3"/>
  <c r="G27" i="3"/>
  <c r="F27" i="3"/>
  <c r="I26" i="3"/>
  <c r="H26" i="3"/>
  <c r="G26" i="3"/>
  <c r="F26" i="3"/>
  <c r="I25" i="3"/>
  <c r="H25" i="3"/>
  <c r="G25" i="3"/>
  <c r="F25" i="3"/>
  <c r="I24" i="3"/>
  <c r="H24" i="3"/>
  <c r="G24" i="3"/>
  <c r="F24" i="3"/>
  <c r="I23" i="3"/>
  <c r="H23" i="3"/>
  <c r="G23" i="3"/>
  <c r="F23" i="3"/>
  <c r="I22" i="3"/>
  <c r="H22" i="3"/>
  <c r="G22" i="3"/>
  <c r="F22" i="3"/>
  <c r="I21" i="3"/>
  <c r="H21" i="3"/>
  <c r="G21" i="3"/>
  <c r="F21" i="3"/>
  <c r="I20" i="3"/>
  <c r="H20" i="3"/>
  <c r="G20" i="3"/>
  <c r="F20" i="3"/>
  <c r="I19" i="3"/>
  <c r="H19" i="3"/>
  <c r="J19" i="3" s="1"/>
  <c r="G19" i="3"/>
  <c r="F19" i="3"/>
  <c r="I18" i="3"/>
  <c r="H18" i="3"/>
  <c r="G18" i="3"/>
  <c r="F18" i="3"/>
  <c r="I17" i="3"/>
  <c r="H17" i="3"/>
  <c r="G17" i="3"/>
  <c r="G28" i="3" s="1"/>
  <c r="F17" i="3"/>
  <c r="I16" i="3"/>
  <c r="H16" i="3"/>
  <c r="G16" i="3"/>
  <c r="F16" i="3"/>
  <c r="H28" i="3" l="1"/>
  <c r="J17" i="3"/>
  <c r="J24" i="3"/>
  <c r="J27" i="3"/>
  <c r="J18" i="3"/>
  <c r="J20" i="3"/>
  <c r="J22" i="3"/>
  <c r="I28" i="3"/>
  <c r="J25" i="3"/>
  <c r="J23" i="3"/>
  <c r="J21" i="3"/>
  <c r="J26" i="3"/>
  <c r="F28" i="3"/>
  <c r="J16" i="3"/>
  <c r="J28" i="3" l="1"/>
  <c r="I32" i="3" s="1"/>
  <c r="I33" i="3" s="1"/>
  <c r="I34" i="3" s="1"/>
</calcChain>
</file>

<file path=xl/sharedStrings.xml><?xml version="1.0" encoding="utf-8"?>
<sst xmlns="http://schemas.openxmlformats.org/spreadsheetml/2006/main" count="65" uniqueCount="59">
  <si>
    <t>5月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</si>
  <si>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</si>
  <si>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</si>
  <si>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</si>
  <si>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</si>
  <si>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</si>
  <si>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</si>
  <si>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</si>
  <si>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</si>
  <si>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</si>
  <si>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2"/>
  </si>
  <si>
    <t>契約電力</t>
    <rPh sb="0" eb="2">
      <t>ケイヤク</t>
    </rPh>
    <rPh sb="2" eb="4">
      <t>デンリョク</t>
    </rPh>
    <phoneticPr fontId="2"/>
  </si>
  <si>
    <t>－</t>
    <phoneticPr fontId="2"/>
  </si>
  <si>
    <t>電力量料金</t>
    <rPh sb="0" eb="2">
      <t>デンリョク</t>
    </rPh>
    <rPh sb="2" eb="3">
      <t>リョウ</t>
    </rPh>
    <rPh sb="3" eb="5">
      <t>リョウキン</t>
    </rPh>
    <phoneticPr fontId="2"/>
  </si>
  <si>
    <t>予定使用電力量</t>
    <rPh sb="0" eb="2">
      <t>ヨテイ</t>
    </rPh>
    <rPh sb="2" eb="4">
      <t>シヨウ</t>
    </rPh>
    <rPh sb="4" eb="6">
      <t>デンリョク</t>
    </rPh>
    <rPh sb="6" eb="7">
      <t>リョウ</t>
    </rPh>
    <phoneticPr fontId="2"/>
  </si>
  <si>
    <t>円／ｋＷ</t>
    <rPh sb="0" eb="1">
      <t>エン</t>
    </rPh>
    <phoneticPr fontId="2"/>
  </si>
  <si>
    <t>電力量料金単価</t>
    <rPh sb="0" eb="2">
      <t>デンリョク</t>
    </rPh>
    <rPh sb="2" eb="3">
      <t>リョウ</t>
    </rPh>
    <rPh sb="3" eb="5">
      <t>リョウキン</t>
    </rPh>
    <rPh sb="5" eb="7">
      <t>タンカ</t>
    </rPh>
    <phoneticPr fontId="2"/>
  </si>
  <si>
    <t>基本料金単価</t>
    <rPh sb="0" eb="2">
      <t>キホン</t>
    </rPh>
    <rPh sb="2" eb="4">
      <t>リョウキン</t>
    </rPh>
    <rPh sb="4" eb="6">
      <t>タンカ</t>
    </rPh>
    <phoneticPr fontId="2"/>
  </si>
  <si>
    <t>使用月</t>
    <rPh sb="0" eb="2">
      <t>シヨウ</t>
    </rPh>
    <rPh sb="2" eb="3">
      <t>ツキ</t>
    </rPh>
    <phoneticPr fontId="2"/>
  </si>
  <si>
    <t>円／ｋＷｈ</t>
    <rPh sb="0" eb="1">
      <t>エン</t>
    </rPh>
    <phoneticPr fontId="2"/>
  </si>
  <si>
    <t>その他季料金</t>
    <rPh sb="2" eb="3">
      <t>タ</t>
    </rPh>
    <rPh sb="3" eb="4">
      <t>キ</t>
    </rPh>
    <rPh sb="4" eb="6">
      <t>リョウキン</t>
    </rPh>
    <phoneticPr fontId="2"/>
  </si>
  <si>
    <t>○調達場所</t>
    <rPh sb="1" eb="3">
      <t>チョウタツ</t>
    </rPh>
    <rPh sb="3" eb="5">
      <t>バショ</t>
    </rPh>
    <phoneticPr fontId="2"/>
  </si>
  <si>
    <t>○調達期間</t>
    <rPh sb="1" eb="3">
      <t>チョウタツ</t>
    </rPh>
    <rPh sb="3" eb="5">
      <t>キカン</t>
    </rPh>
    <phoneticPr fontId="2"/>
  </si>
  <si>
    <t>奈良県総合医療センター</t>
    <rPh sb="0" eb="3">
      <t>ナラケン</t>
    </rPh>
    <rPh sb="3" eb="7">
      <t>ソウゴウイリョウ</t>
    </rPh>
    <phoneticPr fontId="2"/>
  </si>
  <si>
    <t>特別高圧電力Ａ</t>
    <rPh sb="0" eb="2">
      <t>トクベツ</t>
    </rPh>
    <rPh sb="2" eb="4">
      <t>コウアツ</t>
    </rPh>
    <rPh sb="4" eb="6">
      <t>デンリョク</t>
    </rPh>
    <phoneticPr fontId="2"/>
  </si>
  <si>
    <t>特別高圧予備電力</t>
  </si>
  <si>
    <t>常時電力</t>
    <rPh sb="0" eb="2">
      <t>ジョウジ</t>
    </rPh>
    <rPh sb="2" eb="4">
      <t>デンリョク</t>
    </rPh>
    <phoneticPr fontId="2"/>
  </si>
  <si>
    <t>予備電力</t>
    <rPh sb="0" eb="2">
      <t>ヨビ</t>
    </rPh>
    <rPh sb="2" eb="4">
      <t>デンリョク</t>
    </rPh>
    <phoneticPr fontId="2"/>
  </si>
  <si>
    <t>6月</t>
    <rPh sb="1" eb="2">
      <t>ガツ</t>
    </rPh>
    <phoneticPr fontId="2"/>
  </si>
  <si>
    <t>4月</t>
  </si>
  <si>
    <t>常時電力
基本料金</t>
    <rPh sb="0" eb="2">
      <t>ジョウジ</t>
    </rPh>
    <rPh sb="2" eb="4">
      <t>デンリョク</t>
    </rPh>
    <rPh sb="5" eb="7">
      <t>キホン</t>
    </rPh>
    <rPh sb="7" eb="9">
      <t>リョウキン</t>
    </rPh>
    <phoneticPr fontId="2"/>
  </si>
  <si>
    <t>予備電力
基本料金</t>
    <rPh sb="0" eb="2">
      <t>ヨビ</t>
    </rPh>
    <rPh sb="2" eb="4">
      <t>デンリョク</t>
    </rPh>
    <rPh sb="5" eb="7">
      <t>キホン</t>
    </rPh>
    <rPh sb="7" eb="9">
      <t>リョウキン</t>
    </rPh>
    <phoneticPr fontId="2"/>
  </si>
  <si>
    <t>予定力率</t>
    <rPh sb="0" eb="2">
      <t>ヨテイ</t>
    </rPh>
    <rPh sb="2" eb="4">
      <t>リキリツ</t>
    </rPh>
    <phoneticPr fontId="2"/>
  </si>
  <si>
    <t>A</t>
    <phoneticPr fontId="2"/>
  </si>
  <si>
    <t>C</t>
    <phoneticPr fontId="2"/>
  </si>
  <si>
    <t>D</t>
    <phoneticPr fontId="2"/>
  </si>
  <si>
    <t>F</t>
    <phoneticPr fontId="2"/>
  </si>
  <si>
    <t>B1</t>
    <phoneticPr fontId="2"/>
  </si>
  <si>
    <t>B2</t>
    <phoneticPr fontId="2"/>
  </si>
  <si>
    <t>-</t>
    <phoneticPr fontId="2"/>
  </si>
  <si>
    <t>G</t>
    <phoneticPr fontId="2"/>
  </si>
  <si>
    <t>H</t>
    <phoneticPr fontId="2"/>
  </si>
  <si>
    <t>夏季料金(7~9月)</t>
    <rPh sb="0" eb="2">
      <t>カキ</t>
    </rPh>
    <rPh sb="2" eb="4">
      <t>リョウキン</t>
    </rPh>
    <rPh sb="8" eb="9">
      <t>ガツ</t>
    </rPh>
    <phoneticPr fontId="2"/>
  </si>
  <si>
    <t>積算内訳書</t>
    <rPh sb="0" eb="2">
      <t>セキサン</t>
    </rPh>
    <rPh sb="2" eb="5">
      <t>ウチワケショ</t>
    </rPh>
    <phoneticPr fontId="2"/>
  </si>
  <si>
    <t>燃料費調整単価</t>
    <rPh sb="0" eb="3">
      <t>ネンリョウヒ</t>
    </rPh>
    <rPh sb="3" eb="5">
      <t>チョウセイ</t>
    </rPh>
    <rPh sb="5" eb="7">
      <t>タンカ</t>
    </rPh>
    <phoneticPr fontId="2"/>
  </si>
  <si>
    <t>E</t>
    <phoneticPr fontId="2"/>
  </si>
  <si>
    <t>燃料費調整額</t>
    <rPh sb="0" eb="3">
      <t>ネンリョウヒ</t>
    </rPh>
    <rPh sb="3" eb="6">
      <t>チョウセイガク</t>
    </rPh>
    <phoneticPr fontId="2"/>
  </si>
  <si>
    <t>J=(B1orB2)*G</t>
    <phoneticPr fontId="2"/>
  </si>
  <si>
    <t>K=C*G</t>
    <phoneticPr fontId="2"/>
  </si>
  <si>
    <t>O=I+J+K+L</t>
    <phoneticPr fontId="2"/>
  </si>
  <si>
    <t>L=D*G</t>
    <phoneticPr fontId="2"/>
  </si>
  <si>
    <t>年間</t>
    <rPh sb="0" eb="2">
      <t>ネンカン</t>
    </rPh>
    <phoneticPr fontId="2"/>
  </si>
  <si>
    <t>（税込）</t>
    <rPh sb="1" eb="3">
      <t>ゼイコ</t>
    </rPh>
    <phoneticPr fontId="2"/>
  </si>
  <si>
    <t>入札金額</t>
    <rPh sb="0" eb="2">
      <t>ニュウサツ</t>
    </rPh>
    <rPh sb="2" eb="4">
      <t>キンガク</t>
    </rPh>
    <phoneticPr fontId="2"/>
  </si>
  <si>
    <t>合計額/年</t>
    <rPh sb="0" eb="3">
      <t>ゴウケイガク</t>
    </rPh>
    <rPh sb="4" eb="5">
      <t>ネン</t>
    </rPh>
    <phoneticPr fontId="2"/>
  </si>
  <si>
    <t>合計額/2年</t>
    <rPh sb="0" eb="3">
      <t>ゴウケイガク</t>
    </rPh>
    <rPh sb="5" eb="6">
      <t>ネン</t>
    </rPh>
    <phoneticPr fontId="2"/>
  </si>
  <si>
    <t>２０２４年６月１日～２０２６年５月３１日</t>
    <rPh sb="4" eb="5">
      <t>ネン</t>
    </rPh>
    <rPh sb="6" eb="7">
      <t>ガツ</t>
    </rPh>
    <rPh sb="8" eb="9">
      <t>ヒ</t>
    </rPh>
    <rPh sb="14" eb="15">
      <t>ネン</t>
    </rPh>
    <rPh sb="16" eb="17">
      <t>ガツ</t>
    </rPh>
    <rPh sb="19" eb="20">
      <t>ヒ</t>
    </rPh>
    <phoneticPr fontId="2"/>
  </si>
  <si>
    <t>令和６年４月適用単価</t>
    <rPh sb="0" eb="2">
      <t>レイワ</t>
    </rPh>
    <rPh sb="3" eb="4">
      <t>ネン</t>
    </rPh>
    <rPh sb="5" eb="6">
      <t>ガツ</t>
    </rPh>
    <rPh sb="6" eb="8">
      <t>テキヨウ</t>
    </rPh>
    <rPh sb="8" eb="10">
      <t>タンカ</t>
    </rPh>
    <phoneticPr fontId="2"/>
  </si>
  <si>
    <t>I=A*E*(185-H)/100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</si>
</sst>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1" xfId="1" applyFont="1" applyBorder="1">
      <alignment vertical="center"/>
    </xf>
    <xf numFmtId="40" fontId="3" fillId="0" borderId="1" xfId="1" applyNumberFormat="1" applyFont="1" applyBorder="1">
      <alignment vertical="center"/>
    </xf>
    <xf numFmtId="0" fontId="4" fillId="0" borderId="0" xfId="0" applyFont="1">
      <alignment vertical="center"/>
    </xf>
    <xf numFmtId="40" fontId="3" fillId="0" borderId="5" xfId="1" applyNumberFormat="1" applyFont="1" applyBorder="1" applyAlignment="1">
      <alignment vertical="center"/>
    </xf>
    <xf numFmtId="2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6" xfId="1" applyFont="1" applyBorder="1">
      <alignment vertical="center"/>
    </xf>
    <xf numFmtId="40" fontId="3" fillId="0" borderId="6" xfId="1" applyNumberFormat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8" fontId="3" fillId="0" borderId="5" xfId="1" applyFont="1" applyBorder="1">
      <alignment vertical="center"/>
    </xf>
    <xf numFmtId="38" fontId="3" fillId="0" borderId="8" xfId="1" applyFont="1" applyBorder="1">
      <alignment vertical="center"/>
    </xf>
    <xf numFmtId="40" fontId="3" fillId="0" borderId="9" xfId="1" applyNumberFormat="1" applyFont="1" applyBorder="1">
      <alignment vertical="center"/>
    </xf>
    <xf numFmtId="40" fontId="3" fillId="0" borderId="11" xfId="1" applyNumberFormat="1" applyFont="1" applyBorder="1">
      <alignment vertical="center"/>
    </xf>
    <xf numFmtId="40" fontId="3" fillId="0" borderId="13" xfId="0" applyNumberFormat="1" applyFont="1" applyBorder="1" applyAlignment="1">
      <alignment vertical="center"/>
    </xf>
    <xf numFmtId="40" fontId="3" fillId="0" borderId="14" xfId="0" applyNumberFormat="1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0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38" fontId="3" fillId="0" borderId="10" xfId="0" applyNumberFormat="1" applyFont="1" applyBorder="1">
      <alignment vertical="center"/>
    </xf>
    <xf numFmtId="38" fontId="5" fillId="0" borderId="15" xfId="0" applyNumberFormat="1" applyFont="1" applyBorder="1">
      <alignment vertical="center"/>
    </xf>
    <xf numFmtId="38" fontId="3" fillId="0" borderId="12" xfId="0" applyNumberFormat="1" applyFont="1" applyBorder="1">
      <alignment vertical="center"/>
    </xf>
    <xf numFmtId="0" fontId="3" fillId="2" borderId="16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2" borderId="9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23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26" xfId="0" applyFont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3" borderId="1" xfId="1" applyFont="1" applyFill="1" applyBorder="1">
      <alignment vertical="center"/>
    </xf>
    <xf numFmtId="38" fontId="3" fillId="3" borderId="6" xfId="1" applyFont="1" applyFill="1" applyBorder="1">
      <alignment vertical="center"/>
    </xf>
    <xf numFmtId="38" fontId="3" fillId="3" borderId="3" xfId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38" fontId="3" fillId="0" borderId="24" xfId="0" applyNumberFormat="1" applyFont="1" applyBorder="1" applyAlignment="1">
      <alignment horizontal="right" vertical="center"/>
    </xf>
    <xf numFmtId="38" fontId="3" fillId="0" borderId="2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3B1DC-4525-4657-9294-F4A688122505}">
  <sheetPr>
    <pageSetUpPr fitToPage="1"/>
  </sheetPr>
  <dimension ref="A1:J34"/>
  <sheetViews>
    <sheetView tabSelected="1" zoomScale="80" zoomScaleNormal="80" workbookViewId="0">
      <pane ySplit="10" topLeftCell="A11" activePane="bottomLeft" state="frozen"/>
      <selection pane="bottomLeft"/>
    </sheetView>
  </sheetViews>
  <sheetFormatPr defaultColWidth="10" defaultRowHeight="15" x14ac:dyDescent="0.2"/>
  <cols>
    <col min="1" max="1" width="12.33203125" style="1" customWidth="1"/>
    <col min="2" max="5" width="17.33203125" style="1" customWidth="1"/>
    <col min="6" max="6" width="19" style="1" customWidth="1"/>
    <col min="7" max="11" width="17.33203125" style="1" customWidth="1"/>
    <col min="12" max="12" width="14.33203125" style="1" customWidth="1"/>
    <col min="13" max="13" width="21.88671875" style="1" customWidth="1"/>
    <col min="14" max="16384" width="10" style="1"/>
  </cols>
  <sheetData>
    <row r="1" spans="1:10" ht="18.600000000000001" x14ac:dyDescent="0.2">
      <c r="A1" s="4" t="s">
        <v>43</v>
      </c>
    </row>
    <row r="3" spans="1:10" ht="21" customHeight="1" x14ac:dyDescent="0.2">
      <c r="A3" s="1" t="s">
        <v>21</v>
      </c>
      <c r="B3" s="1" t="s">
        <v>23</v>
      </c>
    </row>
    <row r="4" spans="1:10" ht="21" customHeight="1" x14ac:dyDescent="0.2">
      <c r="A4" s="1" t="s">
        <v>22</v>
      </c>
      <c r="B4" s="1" t="s">
        <v>56</v>
      </c>
    </row>
    <row r="5" spans="1:10" ht="21" customHeight="1" x14ac:dyDescent="0.2">
      <c r="G5" s="34" t="s">
        <v>52</v>
      </c>
    </row>
    <row r="6" spans="1:10" ht="21" customHeight="1" x14ac:dyDescent="0.2">
      <c r="A6" s="43" t="s">
        <v>24</v>
      </c>
      <c r="B6" s="43"/>
      <c r="C6" s="44" t="s">
        <v>17</v>
      </c>
      <c r="D6" s="44"/>
      <c r="E6" s="39" t="s">
        <v>33</v>
      </c>
      <c r="F6" s="5"/>
      <c r="G6" s="7" t="s">
        <v>15</v>
      </c>
    </row>
    <row r="7" spans="1:10" ht="21" customHeight="1" x14ac:dyDescent="0.2">
      <c r="A7" s="43"/>
      <c r="B7" s="43"/>
      <c r="C7" s="44" t="s">
        <v>16</v>
      </c>
      <c r="D7" s="26" t="s">
        <v>42</v>
      </c>
      <c r="E7" s="39" t="s">
        <v>37</v>
      </c>
      <c r="F7" s="6"/>
      <c r="G7" s="7" t="s">
        <v>19</v>
      </c>
    </row>
    <row r="8" spans="1:10" ht="21" customHeight="1" x14ac:dyDescent="0.2">
      <c r="A8" s="43"/>
      <c r="B8" s="43"/>
      <c r="C8" s="44"/>
      <c r="D8" s="26" t="s">
        <v>20</v>
      </c>
      <c r="E8" s="39" t="s">
        <v>38</v>
      </c>
      <c r="F8" s="6"/>
      <c r="G8" s="7" t="s">
        <v>19</v>
      </c>
    </row>
    <row r="9" spans="1:10" ht="21" customHeight="1" x14ac:dyDescent="0.2">
      <c r="A9" s="43" t="s">
        <v>25</v>
      </c>
      <c r="B9" s="43"/>
      <c r="C9" s="44" t="s">
        <v>17</v>
      </c>
      <c r="D9" s="44"/>
      <c r="E9" s="39" t="s">
        <v>34</v>
      </c>
      <c r="F9" s="6"/>
      <c r="G9" s="7" t="s">
        <v>15</v>
      </c>
    </row>
    <row r="10" spans="1:10" ht="21" customHeight="1" x14ac:dyDescent="0.2">
      <c r="A10" s="43" t="s">
        <v>44</v>
      </c>
      <c r="B10" s="43"/>
      <c r="C10" s="44" t="s">
        <v>57</v>
      </c>
      <c r="D10" s="44"/>
      <c r="E10" s="31" t="s">
        <v>35</v>
      </c>
      <c r="F10" s="5"/>
      <c r="G10" s="7" t="s">
        <v>19</v>
      </c>
    </row>
    <row r="11" spans="1:10" ht="21" customHeight="1" x14ac:dyDescent="0.2">
      <c r="A11" s="25"/>
      <c r="B11" s="25"/>
      <c r="C11" s="22"/>
      <c r="D11" s="22"/>
      <c r="E11" s="23"/>
      <c r="F11" s="24"/>
      <c r="G11" s="22"/>
    </row>
    <row r="12" spans="1:10" ht="21" customHeight="1" thickBot="1" x14ac:dyDescent="0.25">
      <c r="I12" s="10"/>
      <c r="J12" s="10"/>
    </row>
    <row r="13" spans="1:10" ht="21" customHeight="1" x14ac:dyDescent="0.2">
      <c r="A13" s="44" t="s">
        <v>18</v>
      </c>
      <c r="B13" s="47" t="s">
        <v>11</v>
      </c>
      <c r="C13" s="48"/>
      <c r="D13" s="49" t="s">
        <v>14</v>
      </c>
      <c r="E13" s="51" t="s">
        <v>32</v>
      </c>
      <c r="F13" s="53" t="s">
        <v>30</v>
      </c>
      <c r="G13" s="55" t="s">
        <v>13</v>
      </c>
      <c r="H13" s="56" t="s">
        <v>31</v>
      </c>
      <c r="I13" s="56" t="s">
        <v>46</v>
      </c>
      <c r="J13" s="58" t="s">
        <v>10</v>
      </c>
    </row>
    <row r="14" spans="1:10" ht="21" customHeight="1" x14ac:dyDescent="0.2">
      <c r="A14" s="44"/>
      <c r="B14" s="39" t="s">
        <v>26</v>
      </c>
      <c r="C14" s="39" t="s">
        <v>27</v>
      </c>
      <c r="D14" s="50"/>
      <c r="E14" s="52"/>
      <c r="F14" s="54"/>
      <c r="G14" s="50"/>
      <c r="H14" s="57"/>
      <c r="I14" s="57"/>
      <c r="J14" s="52"/>
    </row>
    <row r="15" spans="1:10" ht="21" customHeight="1" x14ac:dyDescent="0.2">
      <c r="A15" s="39" t="s">
        <v>39</v>
      </c>
      <c r="B15" s="39" t="s">
        <v>45</v>
      </c>
      <c r="C15" s="39" t="s">
        <v>36</v>
      </c>
      <c r="D15" s="38" t="s">
        <v>40</v>
      </c>
      <c r="E15" s="21" t="s">
        <v>41</v>
      </c>
      <c r="F15" s="33" t="s">
        <v>58</v>
      </c>
      <c r="G15" s="39" t="s">
        <v>47</v>
      </c>
      <c r="H15" s="39" t="s">
        <v>48</v>
      </c>
      <c r="I15" s="39" t="s">
        <v>50</v>
      </c>
      <c r="J15" s="27" t="s">
        <v>49</v>
      </c>
    </row>
    <row r="16" spans="1:10" ht="21" customHeight="1" x14ac:dyDescent="0.2">
      <c r="A16" s="8" t="s">
        <v>28</v>
      </c>
      <c r="B16" s="2">
        <v>2850</v>
      </c>
      <c r="C16" s="2">
        <v>2850</v>
      </c>
      <c r="D16" s="40">
        <v>1312000</v>
      </c>
      <c r="E16" s="15">
        <v>100</v>
      </c>
      <c r="F16" s="17">
        <f t="shared" ref="F16:F27" si="0">B16*$F$6*(1-(E16-85)/100)</f>
        <v>0</v>
      </c>
      <c r="G16" s="3">
        <f>D16*$F$8</f>
        <v>0</v>
      </c>
      <c r="H16" s="3">
        <f t="shared" ref="H16:H27" si="1">$F$9*C16</f>
        <v>0</v>
      </c>
      <c r="I16" s="3">
        <f t="shared" ref="I16:I27" si="2">$F$10*D16</f>
        <v>0</v>
      </c>
      <c r="J16" s="28">
        <f>ROUNDDOWN(F16+G16+H16+I16,0)</f>
        <v>0</v>
      </c>
    </row>
    <row r="17" spans="1:10" ht="21" customHeight="1" x14ac:dyDescent="0.2">
      <c r="A17" s="8" t="s">
        <v>1</v>
      </c>
      <c r="B17" s="2">
        <v>2850</v>
      </c>
      <c r="C17" s="2">
        <v>2850</v>
      </c>
      <c r="D17" s="40">
        <v>1575000</v>
      </c>
      <c r="E17" s="15">
        <v>100</v>
      </c>
      <c r="F17" s="17">
        <f t="shared" si="0"/>
        <v>0</v>
      </c>
      <c r="G17" s="3">
        <f>D17*$F$7</f>
        <v>0</v>
      </c>
      <c r="H17" s="3">
        <f t="shared" si="1"/>
        <v>0</v>
      </c>
      <c r="I17" s="3">
        <f t="shared" si="2"/>
        <v>0</v>
      </c>
      <c r="J17" s="28">
        <f t="shared" ref="J17:J27" si="3">ROUNDDOWN(F17+G17+H17+I17,0)</f>
        <v>0</v>
      </c>
    </row>
    <row r="18" spans="1:10" ht="21" customHeight="1" x14ac:dyDescent="0.2">
      <c r="A18" s="8" t="s">
        <v>2</v>
      </c>
      <c r="B18" s="2">
        <v>2850</v>
      </c>
      <c r="C18" s="2">
        <v>2850</v>
      </c>
      <c r="D18" s="40">
        <v>1581000</v>
      </c>
      <c r="E18" s="15">
        <v>100</v>
      </c>
      <c r="F18" s="17">
        <f t="shared" si="0"/>
        <v>0</v>
      </c>
      <c r="G18" s="3">
        <f>D18*$F$7</f>
        <v>0</v>
      </c>
      <c r="H18" s="3">
        <f t="shared" si="1"/>
        <v>0</v>
      </c>
      <c r="I18" s="3">
        <f t="shared" si="2"/>
        <v>0</v>
      </c>
      <c r="J18" s="28">
        <f t="shared" si="3"/>
        <v>0</v>
      </c>
    </row>
    <row r="19" spans="1:10" ht="21" customHeight="1" x14ac:dyDescent="0.2">
      <c r="A19" s="8" t="s">
        <v>3</v>
      </c>
      <c r="B19" s="2">
        <v>2850</v>
      </c>
      <c r="C19" s="2">
        <v>2850</v>
      </c>
      <c r="D19" s="40">
        <v>1421000</v>
      </c>
      <c r="E19" s="15">
        <v>100</v>
      </c>
      <c r="F19" s="17">
        <f t="shared" si="0"/>
        <v>0</v>
      </c>
      <c r="G19" s="3">
        <f>D19*$F$7</f>
        <v>0</v>
      </c>
      <c r="H19" s="3">
        <f t="shared" si="1"/>
        <v>0</v>
      </c>
      <c r="I19" s="3">
        <f t="shared" si="2"/>
        <v>0</v>
      </c>
      <c r="J19" s="28">
        <f t="shared" si="3"/>
        <v>0</v>
      </c>
    </row>
    <row r="20" spans="1:10" ht="21" customHeight="1" x14ac:dyDescent="0.2">
      <c r="A20" s="8" t="s">
        <v>4</v>
      </c>
      <c r="B20" s="2">
        <v>2850</v>
      </c>
      <c r="C20" s="2">
        <v>2850</v>
      </c>
      <c r="D20" s="40">
        <v>1172000</v>
      </c>
      <c r="E20" s="15">
        <v>100</v>
      </c>
      <c r="F20" s="17">
        <f t="shared" si="0"/>
        <v>0</v>
      </c>
      <c r="G20" s="3">
        <f>D20*$F$8</f>
        <v>0</v>
      </c>
      <c r="H20" s="3">
        <f t="shared" si="1"/>
        <v>0</v>
      </c>
      <c r="I20" s="3">
        <f t="shared" si="2"/>
        <v>0</v>
      </c>
      <c r="J20" s="28">
        <f t="shared" si="3"/>
        <v>0</v>
      </c>
    </row>
    <row r="21" spans="1:10" ht="21" customHeight="1" x14ac:dyDescent="0.2">
      <c r="A21" s="8" t="s">
        <v>5</v>
      </c>
      <c r="B21" s="2">
        <v>2850</v>
      </c>
      <c r="C21" s="2">
        <v>2850</v>
      </c>
      <c r="D21" s="40">
        <v>1114000</v>
      </c>
      <c r="E21" s="15">
        <v>100</v>
      </c>
      <c r="F21" s="17">
        <f t="shared" si="0"/>
        <v>0</v>
      </c>
      <c r="G21" s="3">
        <f t="shared" ref="G21:G27" si="4">D21*$F$8</f>
        <v>0</v>
      </c>
      <c r="H21" s="3">
        <f t="shared" si="1"/>
        <v>0</v>
      </c>
      <c r="I21" s="3">
        <f t="shared" si="2"/>
        <v>0</v>
      </c>
      <c r="J21" s="28">
        <f t="shared" si="3"/>
        <v>0</v>
      </c>
    </row>
    <row r="22" spans="1:10" ht="21" customHeight="1" x14ac:dyDescent="0.2">
      <c r="A22" s="8" t="s">
        <v>6</v>
      </c>
      <c r="B22" s="2">
        <v>2850</v>
      </c>
      <c r="C22" s="2">
        <v>2850</v>
      </c>
      <c r="D22" s="40">
        <v>1209000</v>
      </c>
      <c r="E22" s="15">
        <v>100</v>
      </c>
      <c r="F22" s="17">
        <f t="shared" si="0"/>
        <v>0</v>
      </c>
      <c r="G22" s="3">
        <f t="shared" si="4"/>
        <v>0</v>
      </c>
      <c r="H22" s="3">
        <f t="shared" si="1"/>
        <v>0</v>
      </c>
      <c r="I22" s="3">
        <f t="shared" si="2"/>
        <v>0</v>
      </c>
      <c r="J22" s="28">
        <f t="shared" si="3"/>
        <v>0</v>
      </c>
    </row>
    <row r="23" spans="1:10" ht="21" customHeight="1" x14ac:dyDescent="0.2">
      <c r="A23" s="8" t="s">
        <v>7</v>
      </c>
      <c r="B23" s="2">
        <v>2850</v>
      </c>
      <c r="C23" s="2">
        <v>2850</v>
      </c>
      <c r="D23" s="40">
        <v>1286000</v>
      </c>
      <c r="E23" s="15">
        <v>100</v>
      </c>
      <c r="F23" s="17">
        <f t="shared" si="0"/>
        <v>0</v>
      </c>
      <c r="G23" s="3">
        <f t="shared" si="4"/>
        <v>0</v>
      </c>
      <c r="H23" s="3">
        <f t="shared" si="1"/>
        <v>0</v>
      </c>
      <c r="I23" s="3">
        <f t="shared" si="2"/>
        <v>0</v>
      </c>
      <c r="J23" s="28">
        <f t="shared" si="3"/>
        <v>0</v>
      </c>
    </row>
    <row r="24" spans="1:10" ht="21" customHeight="1" x14ac:dyDescent="0.2">
      <c r="A24" s="8" t="s">
        <v>8</v>
      </c>
      <c r="B24" s="2">
        <v>2850</v>
      </c>
      <c r="C24" s="2">
        <v>2850</v>
      </c>
      <c r="D24" s="40">
        <v>1161000</v>
      </c>
      <c r="E24" s="15">
        <v>100</v>
      </c>
      <c r="F24" s="17">
        <f t="shared" si="0"/>
        <v>0</v>
      </c>
      <c r="G24" s="3">
        <f t="shared" si="4"/>
        <v>0</v>
      </c>
      <c r="H24" s="3">
        <f t="shared" si="1"/>
        <v>0</v>
      </c>
      <c r="I24" s="3">
        <f t="shared" si="2"/>
        <v>0</v>
      </c>
      <c r="J24" s="28">
        <f t="shared" si="3"/>
        <v>0</v>
      </c>
    </row>
    <row r="25" spans="1:10" ht="21" customHeight="1" x14ac:dyDescent="0.2">
      <c r="A25" s="8" t="s">
        <v>9</v>
      </c>
      <c r="B25" s="2">
        <v>2850</v>
      </c>
      <c r="C25" s="2">
        <v>2850</v>
      </c>
      <c r="D25" s="40">
        <v>1185000</v>
      </c>
      <c r="E25" s="15">
        <v>100</v>
      </c>
      <c r="F25" s="17">
        <f t="shared" si="0"/>
        <v>0</v>
      </c>
      <c r="G25" s="3">
        <f t="shared" si="4"/>
        <v>0</v>
      </c>
      <c r="H25" s="3">
        <f t="shared" si="1"/>
        <v>0</v>
      </c>
      <c r="I25" s="3">
        <f t="shared" si="2"/>
        <v>0</v>
      </c>
      <c r="J25" s="28">
        <f t="shared" si="3"/>
        <v>0</v>
      </c>
    </row>
    <row r="26" spans="1:10" ht="21" customHeight="1" x14ac:dyDescent="0.2">
      <c r="A26" s="8" t="s">
        <v>29</v>
      </c>
      <c r="B26" s="2">
        <v>2850</v>
      </c>
      <c r="C26" s="2">
        <v>2850</v>
      </c>
      <c r="D26" s="40">
        <v>1121000</v>
      </c>
      <c r="E26" s="15">
        <v>100</v>
      </c>
      <c r="F26" s="17">
        <f t="shared" si="0"/>
        <v>0</v>
      </c>
      <c r="G26" s="3">
        <f t="shared" si="4"/>
        <v>0</v>
      </c>
      <c r="H26" s="3">
        <f t="shared" si="1"/>
        <v>0</v>
      </c>
      <c r="I26" s="3">
        <f t="shared" si="2"/>
        <v>0</v>
      </c>
      <c r="J26" s="28">
        <f t="shared" si="3"/>
        <v>0</v>
      </c>
    </row>
    <row r="27" spans="1:10" ht="21" customHeight="1" thickBot="1" x14ac:dyDescent="0.25">
      <c r="A27" s="11" t="s">
        <v>0</v>
      </c>
      <c r="B27" s="12">
        <v>2850</v>
      </c>
      <c r="C27" s="12">
        <v>2850</v>
      </c>
      <c r="D27" s="41">
        <v>1207000</v>
      </c>
      <c r="E27" s="16">
        <v>100</v>
      </c>
      <c r="F27" s="18">
        <f t="shared" si="0"/>
        <v>0</v>
      </c>
      <c r="G27" s="13">
        <f t="shared" si="4"/>
        <v>0</v>
      </c>
      <c r="H27" s="13">
        <f t="shared" si="1"/>
        <v>0</v>
      </c>
      <c r="I27" s="13">
        <f t="shared" si="2"/>
        <v>0</v>
      </c>
      <c r="J27" s="30">
        <f t="shared" si="3"/>
        <v>0</v>
      </c>
    </row>
    <row r="28" spans="1:10" ht="21" customHeight="1" thickTop="1" thickBot="1" x14ac:dyDescent="0.25">
      <c r="A28" s="9" t="s">
        <v>51</v>
      </c>
      <c r="B28" s="9" t="s">
        <v>12</v>
      </c>
      <c r="C28" s="9" t="s">
        <v>12</v>
      </c>
      <c r="D28" s="42">
        <f>SUM(D16:D27)</f>
        <v>15344000</v>
      </c>
      <c r="E28" s="14" t="s">
        <v>12</v>
      </c>
      <c r="F28" s="19">
        <f>SUM(F16:F27)</f>
        <v>0</v>
      </c>
      <c r="G28" s="20">
        <f t="shared" ref="G28:J28" si="5">SUM(G16:G27)</f>
        <v>0</v>
      </c>
      <c r="H28" s="20">
        <f t="shared" si="5"/>
        <v>0</v>
      </c>
      <c r="I28" s="20">
        <f t="shared" si="5"/>
        <v>0</v>
      </c>
      <c r="J28" s="29">
        <f t="shared" si="5"/>
        <v>0</v>
      </c>
    </row>
    <row r="29" spans="1:10" ht="21" customHeight="1" x14ac:dyDescent="0.2"/>
    <row r="30" spans="1:10" ht="22.8" x14ac:dyDescent="0.2">
      <c r="B30" s="32"/>
    </row>
    <row r="31" spans="1:10" ht="15.6" thickBot="1" x14ac:dyDescent="0.25"/>
    <row r="32" spans="1:10" x14ac:dyDescent="0.2">
      <c r="H32" s="35" t="s">
        <v>54</v>
      </c>
      <c r="I32" s="59">
        <f>J28</f>
        <v>0</v>
      </c>
      <c r="J32" s="60"/>
    </row>
    <row r="33" spans="8:10" x14ac:dyDescent="0.2">
      <c r="H33" s="36" t="s">
        <v>55</v>
      </c>
      <c r="I33" s="61">
        <f>I32*2</f>
        <v>0</v>
      </c>
      <c r="J33" s="62"/>
    </row>
    <row r="34" spans="8:10" ht="15.6" thickBot="1" x14ac:dyDescent="0.25">
      <c r="H34" s="37" t="s">
        <v>53</v>
      </c>
      <c r="I34" s="45">
        <f>ROUNDUP(I33/1.1,0)</f>
        <v>0</v>
      </c>
      <c r="J34" s="46"/>
    </row>
  </sheetData>
  <mergeCells count="19">
    <mergeCell ref="I34:J34"/>
    <mergeCell ref="A13:A14"/>
    <mergeCell ref="B13:C13"/>
    <mergeCell ref="D13:D14"/>
    <mergeCell ref="E13:E14"/>
    <mergeCell ref="F13:F14"/>
    <mergeCell ref="G13:G14"/>
    <mergeCell ref="H13:H14"/>
    <mergeCell ref="I13:I14"/>
    <mergeCell ref="J13:J14"/>
    <mergeCell ref="I32:J32"/>
    <mergeCell ref="I33:J33"/>
    <mergeCell ref="A10:B10"/>
    <mergeCell ref="C10:D10"/>
    <mergeCell ref="A6:B8"/>
    <mergeCell ref="C6:D6"/>
    <mergeCell ref="C7:C8"/>
    <mergeCell ref="A9:B9"/>
    <mergeCell ref="C9:D9"/>
  </mergeCells>
  <phoneticPr fontId="2"/>
  <pageMargins left="0.32" right="0.31" top="0.48" bottom="0.42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積算内訳書</vt:lpstr>
    </vt:vector>
  </TitlesOfParts>
  <Company>関西電力株式会社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橋本 凌</cp:lastModifiedBy>
  <cp:lastPrinted>2021-03-09T18:13:00Z</cp:lastPrinted>
  <dcterms:created xsi:type="dcterms:W3CDTF">2020-03-02T07:17:02Z</dcterms:created>
  <dcterms:modified xsi:type="dcterms:W3CDTF">2024-03-06T05:19:06Z</dcterms:modified>
</cp:coreProperties>
</file>